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definedNames>
    <definedName name="_xlnm.Print_Titles" localSheetId="0">Лист1!$5:$5</definedName>
    <definedName name="_xlnm.Print_Area" localSheetId="0">Лист1!$A$1:$L$196</definedName>
  </definedNames>
  <calcPr calcId="124519" refMode="R1C1"/>
</workbook>
</file>

<file path=xl/calcChain.xml><?xml version="1.0" encoding="utf-8"?>
<calcChain xmlns="http://schemas.openxmlformats.org/spreadsheetml/2006/main">
  <c r="N101" i="1"/>
  <c r="P52"/>
  <c r="P50"/>
  <c r="O43"/>
  <c r="L23"/>
  <c r="J137"/>
  <c r="L194" l="1"/>
  <c r="B195"/>
  <c r="A195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M99" s="1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M43" s="1"/>
  <c r="J42"/>
  <c r="I42"/>
  <c r="I43" s="1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H13"/>
  <c r="G13"/>
  <c r="F13"/>
  <c r="I157"/>
  <c r="O99" l="1"/>
  <c r="N99"/>
  <c r="N43"/>
  <c r="P43"/>
  <c r="P44" s="1"/>
  <c r="F195"/>
  <c r="G43"/>
  <c r="G81"/>
  <c r="G138"/>
  <c r="H195"/>
  <c r="J176"/>
  <c r="J195"/>
  <c r="G176"/>
  <c r="G62"/>
  <c r="G157"/>
  <c r="H62"/>
  <c r="H138"/>
  <c r="H157"/>
  <c r="I62"/>
  <c r="I81"/>
  <c r="I100"/>
  <c r="I138"/>
  <c r="J24"/>
  <c r="J81"/>
  <c r="J100"/>
  <c r="J119"/>
  <c r="J138"/>
  <c r="G24"/>
  <c r="L24"/>
  <c r="L43"/>
  <c r="L138"/>
  <c r="F24"/>
  <c r="F81"/>
  <c r="F119"/>
  <c r="F176"/>
  <c r="L195"/>
  <c r="L119"/>
  <c r="I195"/>
  <c r="G195"/>
  <c r="L176"/>
  <c r="L157"/>
  <c r="J157"/>
  <c r="L100"/>
  <c r="G100"/>
  <c r="H100"/>
  <c r="F100"/>
  <c r="H81"/>
  <c r="L62"/>
  <c r="L81"/>
  <c r="J43"/>
  <c r="H43"/>
  <c r="I24"/>
  <c r="H24"/>
  <c r="F157"/>
  <c r="F138"/>
  <c r="F43"/>
  <c r="F62"/>
  <c r="J62"/>
  <c r="G196" l="1"/>
  <c r="I196"/>
  <c r="L196"/>
  <c r="J196"/>
  <c r="H196"/>
  <c r="F196"/>
</calcChain>
</file>

<file path=xl/sharedStrings.xml><?xml version="1.0" encoding="utf-8"?>
<sst xmlns="http://schemas.openxmlformats.org/spreadsheetml/2006/main" count="270" uniqueCount="78">
  <si>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</si>
  <si>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</si>
  <si>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</si>
  <si>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</si>
  <si>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</si>
  <si>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</si>
  <si>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</si>
  <si>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</si>
  <si>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</si>
  <si>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</si>
  <si>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</si>
  <si>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</si>
  <si>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</si>
  <si>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</si>
  <si>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</si>
  <si>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</si>
  <si>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</si>
  <si>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</si>
  <si>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</si>
  <si>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</si>
  <si>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</si>
  <si>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</si>
  <si>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</si>
  <si>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</si>
  <si>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</si>
  <si>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</si>
  <si>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</si>
  <si>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</si>
  <si>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</si>
  <si>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</si>
  <si>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</si>
  <si>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</si>
  <si>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</si>
  <si>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</si>
  <si>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</si>
  <si>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</si>
  <si>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</si>
  <si>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</si>
  <si>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</si>
  <si>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</t>
  </si>
  <si>
    <t>Чай с сахаром</t>
  </si>
  <si>
    <t>Суп крестьянский  с крупой и куринным мясом</t>
  </si>
  <si>
    <t>Макаронные изделия отварные с сыром</t>
  </si>
  <si>
    <t>компот из сухофруктов</t>
  </si>
  <si>
    <t>Щи из свежей капусты с картофелем</t>
  </si>
  <si>
    <t>Кофейный напиток</t>
  </si>
  <si>
    <t>Суп молочный   макаронными изделиями</t>
  </si>
  <si>
    <t>Суп картофельный с макаронными  изделиями</t>
  </si>
  <si>
    <t>Чай с лимоном</t>
  </si>
  <si>
    <t>Щи из свежей капусты  с картофелем</t>
  </si>
  <si>
    <t>Жаркое по-домашнему</t>
  </si>
  <si>
    <t>Суп картофельный с крупой</t>
  </si>
  <si>
    <t>Каша жидкая молочная пшенная</t>
  </si>
  <si>
    <t xml:space="preserve">холодн. закуска          </t>
  </si>
  <si>
    <t>Борщ с капустой и картофелем</t>
  </si>
  <si>
    <t>Суп-лапша с курицей</t>
  </si>
  <si>
    <t>Компот из свежих плодов</t>
  </si>
  <si>
    <t>Директор</t>
  </si>
  <si>
    <t>Никитина Е.Н.</t>
  </si>
  <si>
    <t>Сыр-Липецкая основная школа</t>
  </si>
  <si>
    <t xml:space="preserve">Котлета </t>
  </si>
  <si>
    <t xml:space="preserve">Рис отварной </t>
  </si>
  <si>
    <t xml:space="preserve"> Хлеб пшеничный</t>
  </si>
  <si>
    <t xml:space="preserve"> Хлеб  ржаной</t>
  </si>
  <si>
    <t>ГОСТ</t>
  </si>
  <si>
    <t>ТУ</t>
  </si>
  <si>
    <t>Яблоко</t>
  </si>
  <si>
    <t>Рыба припущенная с овощами</t>
  </si>
  <si>
    <t>Пюре картофельное</t>
  </si>
  <si>
    <t>Каша гречневая рассыпчатая</t>
  </si>
  <si>
    <t>Гуляш</t>
  </si>
  <si>
    <t>Капуста тушеная</t>
  </si>
  <si>
    <t>Птица отварная</t>
  </si>
  <si>
    <t>Макаронные изделия отварные</t>
  </si>
  <si>
    <t>Рагу из мяса птицы( курица)</t>
  </si>
  <si>
    <t>88, 108</t>
  </si>
  <si>
    <t>204; 108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</si>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</sst>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2" fillId="4" borderId="2" xfId="0" applyNumberFormat="1" applyFon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1" fillId="2" borderId="10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1" fontId="0" fillId="4" borderId="21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2" fontId="11" fillId="0" borderId="0" xfId="0" applyNumberFormat="1" applyFont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" fillId="4" borderId="2" xfId="0" applyNumberFormat="1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right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2" xfId="0" applyNumberFormat="1" applyFont="1" applyBorder="1" applyAlignment="1">
      <alignment horizontal="center" vertical="top" wrapText="1"/>
    </xf>
    <xf numFmtId="164" fontId="3" fillId="3" borderId="18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Protection="1">
      <protection locked="0"/>
    </xf>
    <xf numFmtId="2" fontId="3" fillId="0" borderId="0" xfId="0" applyNumberFormat="1" applyFont="1"/>
    <xf numFmtId="0" fontId="12" fillId="3" borderId="23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5" fillId="0" borderId="4" xfId="0" applyFont="1" applyBorder="1"/>
    <xf numFmtId="2" fontId="3" fillId="3" borderId="18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6" fillId="4" borderId="3" xfId="0" applyNumberFormat="1" applyFont="1" applyFill="1" applyBorder="1" applyAlignment="1" applyProtection="1">
      <alignment horizontal="right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1" fontId="3" fillId="4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view="pageBreakPreview" zoomScale="87" zoomScaleSheetLayoutView="87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S11" sqref="S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7" style="1" customWidth="1"/>
    <col min="4" max="4" width="17.710937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7109375" style="2" customWidth="1"/>
    <col min="12" max="15" width="9.140625" style="2"/>
    <col min="16" max="16" width="11.42578125" style="2" bestFit="1" customWidth="1"/>
    <col min="17" max="16384" width="9.140625" style="2"/>
  </cols>
  <sheetData>
    <row r="1" spans="1:12" ht="15">
      <c r="A1" s="1" t="s">
        <v>7</v>
      </c>
      <c r="C1" s="93" t="s">
        <v>59</v>
      </c>
      <c r="D1" s="94"/>
      <c r="E1" s="94"/>
      <c r="F1" s="12" t="s">
        <v>16</v>
      </c>
      <c r="G1" s="2" t="s">
        <v>17</v>
      </c>
      <c r="H1" s="95" t="s">
        <v>57</v>
      </c>
      <c r="I1" s="96"/>
      <c r="J1" s="96"/>
      <c r="K1" s="96"/>
    </row>
    <row r="2" spans="1:12" ht="18">
      <c r="A2" s="35" t="s">
        <v>6</v>
      </c>
      <c r="C2" s="2"/>
      <c r="G2" s="2" t="s">
        <v>18</v>
      </c>
      <c r="H2" s="95" t="s">
        <v>58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22" t="s">
        <v>21</v>
      </c>
      <c r="E6" s="50"/>
      <c r="F6" s="64"/>
      <c r="G6" s="51"/>
      <c r="H6" s="55"/>
      <c r="I6" s="53"/>
      <c r="J6" s="51"/>
      <c r="K6" s="54"/>
      <c r="L6" s="39"/>
    </row>
    <row r="7" spans="1:12" ht="15">
      <c r="A7" s="23"/>
      <c r="B7" s="15"/>
      <c r="C7" s="11"/>
      <c r="D7" s="63"/>
      <c r="E7" s="50"/>
      <c r="F7" s="42"/>
      <c r="G7" s="51"/>
      <c r="H7" s="51"/>
      <c r="I7" s="65"/>
      <c r="J7" s="51"/>
      <c r="K7" s="54"/>
      <c r="L7" s="42"/>
    </row>
    <row r="8" spans="1:12" ht="1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  <c r="E9" s="56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0" t="s">
        <v>39</v>
      </c>
      <c r="F15" s="68">
        <v>220</v>
      </c>
      <c r="G15" s="68">
        <v>4.5199999999999996</v>
      </c>
      <c r="H15" s="68">
        <v>5.23</v>
      </c>
      <c r="I15" s="68">
        <v>17.32</v>
      </c>
      <c r="J15" s="82">
        <v>120.17</v>
      </c>
      <c r="K15" s="43">
        <v>200</v>
      </c>
      <c r="L15" s="52">
        <v>13.83</v>
      </c>
    </row>
    <row r="16" spans="1:12" ht="15">
      <c r="A16" s="23"/>
      <c r="B16" s="15"/>
      <c r="C16" s="11"/>
      <c r="D16" s="7" t="s">
        <v>28</v>
      </c>
      <c r="E16" s="41" t="s">
        <v>60</v>
      </c>
      <c r="F16" s="42">
        <v>100</v>
      </c>
      <c r="G16" s="42">
        <v>14</v>
      </c>
      <c r="H16" s="42">
        <v>15</v>
      </c>
      <c r="I16" s="42">
        <v>8</v>
      </c>
      <c r="J16" s="80">
        <v>223</v>
      </c>
      <c r="K16" s="43" t="s">
        <v>65</v>
      </c>
      <c r="L16" s="52">
        <v>44.16</v>
      </c>
    </row>
    <row r="17" spans="1:14" ht="15">
      <c r="A17" s="23"/>
      <c r="B17" s="15"/>
      <c r="C17" s="11"/>
      <c r="D17" s="7" t="s">
        <v>29</v>
      </c>
      <c r="E17" s="50" t="s">
        <v>61</v>
      </c>
      <c r="F17" s="42">
        <v>150</v>
      </c>
      <c r="G17" s="42">
        <v>3.65</v>
      </c>
      <c r="H17" s="42">
        <v>5.37</v>
      </c>
      <c r="I17" s="42">
        <v>36.68</v>
      </c>
      <c r="J17" s="82">
        <v>209.7</v>
      </c>
      <c r="K17" s="43">
        <v>304</v>
      </c>
      <c r="L17" s="52">
        <v>14.67</v>
      </c>
    </row>
    <row r="18" spans="1:14" ht="15">
      <c r="A18" s="23"/>
      <c r="B18" s="15"/>
      <c r="C18" s="11"/>
      <c r="D18" s="7" t="s">
        <v>30</v>
      </c>
      <c r="E18" s="41" t="s">
        <v>48</v>
      </c>
      <c r="F18" s="42">
        <v>200</v>
      </c>
      <c r="G18" s="42">
        <v>0.13</v>
      </c>
      <c r="H18" s="42">
        <v>0.02</v>
      </c>
      <c r="I18" s="42">
        <v>15.2</v>
      </c>
      <c r="J18" s="80">
        <v>62</v>
      </c>
      <c r="K18" s="43">
        <v>377</v>
      </c>
      <c r="L18" s="52">
        <v>3.13</v>
      </c>
    </row>
    <row r="19" spans="1:14" ht="15">
      <c r="A19" s="23"/>
      <c r="B19" s="15"/>
      <c r="C19" s="11"/>
      <c r="D19" s="7" t="s">
        <v>31</v>
      </c>
      <c r="E19" s="56" t="s">
        <v>62</v>
      </c>
      <c r="F19" s="42">
        <v>20</v>
      </c>
      <c r="G19" s="42">
        <v>1.58</v>
      </c>
      <c r="H19" s="42">
        <v>0.2</v>
      </c>
      <c r="I19" s="42">
        <v>9.66</v>
      </c>
      <c r="J19" s="80">
        <v>46.76</v>
      </c>
      <c r="K19" s="43" t="s">
        <v>64</v>
      </c>
      <c r="L19" s="52">
        <v>2.57</v>
      </c>
    </row>
    <row r="20" spans="1:14" ht="15">
      <c r="A20" s="23"/>
      <c r="B20" s="15"/>
      <c r="C20" s="11"/>
      <c r="D20" s="7" t="s">
        <v>32</v>
      </c>
      <c r="E20" s="56" t="s">
        <v>63</v>
      </c>
      <c r="F20" s="42">
        <v>30</v>
      </c>
      <c r="G20" s="42">
        <v>1.68</v>
      </c>
      <c r="H20" s="42">
        <v>0.33</v>
      </c>
      <c r="I20" s="42">
        <v>14.82</v>
      </c>
      <c r="J20" s="80">
        <v>68.97</v>
      </c>
      <c r="K20" s="43" t="s">
        <v>64</v>
      </c>
      <c r="L20" s="52">
        <v>2.57</v>
      </c>
    </row>
    <row r="21" spans="1:14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4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4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>SUM(G14:G22)</f>
        <v>25.559999999999995</v>
      </c>
      <c r="H23" s="19">
        <f>SUM(H14:H22)</f>
        <v>26.15</v>
      </c>
      <c r="I23" s="19">
        <f>SUM(I14:I22)</f>
        <v>101.68</v>
      </c>
      <c r="J23" s="19">
        <f>SUM(J14:J22)</f>
        <v>730.6</v>
      </c>
      <c r="K23" s="25"/>
      <c r="L23" s="69">
        <f>SUM(L14:L22)</f>
        <v>80.929999999999978</v>
      </c>
      <c r="N23" s="89"/>
    </row>
    <row r="24" spans="1:14" ht="15.75" thickBot="1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720</v>
      </c>
      <c r="G24" s="32">
        <f>G13+G23</f>
        <v>25.559999999999995</v>
      </c>
      <c r="H24" s="32">
        <f>H13+H23</f>
        <v>26.15</v>
      </c>
      <c r="I24" s="32">
        <f>I13+I23</f>
        <v>101.68</v>
      </c>
      <c r="J24" s="32">
        <f>J13+J23</f>
        <v>730.6</v>
      </c>
      <c r="K24" s="32"/>
      <c r="L24" s="32">
        <f>L13+L23</f>
        <v>80.929999999999978</v>
      </c>
    </row>
    <row r="25" spans="1:14" ht="15">
      <c r="A25" s="14">
        <v>1</v>
      </c>
      <c r="B25" s="15">
        <v>2</v>
      </c>
      <c r="C25" s="22" t="s">
        <v>20</v>
      </c>
      <c r="D25" s="22" t="s">
        <v>21</v>
      </c>
      <c r="E25" s="62"/>
      <c r="F25" s="39"/>
      <c r="G25" s="39"/>
      <c r="H25" s="39"/>
      <c r="I25" s="39"/>
      <c r="J25" s="39"/>
      <c r="K25" s="40"/>
      <c r="L25" s="39"/>
    </row>
    <row r="26" spans="1:14" ht="15">
      <c r="A26" s="14"/>
      <c r="B26" s="15"/>
      <c r="C26" s="11"/>
      <c r="D26" s="63"/>
      <c r="E26" s="41"/>
      <c r="F26" s="42"/>
      <c r="G26" s="42"/>
      <c r="H26" s="42"/>
      <c r="I26" s="42"/>
      <c r="J26" s="42"/>
      <c r="K26" s="43"/>
      <c r="L26" s="42"/>
    </row>
    <row r="27" spans="1:14" ht="1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4" ht="15">
      <c r="A28" s="14"/>
      <c r="B28" s="15"/>
      <c r="C28" s="11"/>
      <c r="D28" s="7" t="s">
        <v>23</v>
      </c>
      <c r="E28" s="56"/>
      <c r="F28" s="42"/>
      <c r="G28" s="42"/>
      <c r="H28" s="42"/>
      <c r="I28" s="42"/>
      <c r="J28" s="42"/>
      <c r="K28" s="43"/>
      <c r="L28" s="42"/>
    </row>
    <row r="29" spans="1:14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2"/>
    </row>
    <row r="30" spans="1:14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4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4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6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/>
      <c r="F33" s="42"/>
      <c r="G33" s="76"/>
      <c r="H33" s="76"/>
      <c r="I33" s="77"/>
      <c r="J33" s="42"/>
      <c r="K33" s="43"/>
      <c r="L33" s="78"/>
    </row>
    <row r="34" spans="1:16" ht="25.5">
      <c r="A34" s="14"/>
      <c r="B34" s="15"/>
      <c r="C34" s="11"/>
      <c r="D34" s="7" t="s">
        <v>27</v>
      </c>
      <c r="E34" s="41" t="s">
        <v>41</v>
      </c>
      <c r="F34" s="42">
        <v>220</v>
      </c>
      <c r="G34" s="42">
        <v>5.99</v>
      </c>
      <c r="H34" s="42">
        <v>7.54</v>
      </c>
      <c r="I34" s="42">
        <v>15.53</v>
      </c>
      <c r="J34" s="80">
        <v>164</v>
      </c>
      <c r="K34" s="43">
        <v>201</v>
      </c>
      <c r="L34" s="42">
        <v>25.12</v>
      </c>
    </row>
    <row r="35" spans="1:16" ht="25.5" customHeight="1">
      <c r="A35" s="14"/>
      <c r="B35" s="15"/>
      <c r="C35" s="11"/>
      <c r="D35" s="7" t="s">
        <v>28</v>
      </c>
      <c r="E35" s="61" t="s">
        <v>42</v>
      </c>
      <c r="F35" s="42">
        <v>170</v>
      </c>
      <c r="G35" s="42">
        <v>12.1</v>
      </c>
      <c r="H35" s="42">
        <v>10.1</v>
      </c>
      <c r="I35" s="42">
        <v>34</v>
      </c>
      <c r="J35" s="80">
        <v>284</v>
      </c>
      <c r="K35" s="43">
        <v>301</v>
      </c>
      <c r="L35" s="42">
        <v>25.21</v>
      </c>
    </row>
    <row r="36" spans="1:16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80"/>
      <c r="K36" s="43"/>
      <c r="L36" s="42"/>
    </row>
    <row r="37" spans="1:16" ht="15">
      <c r="A37" s="14"/>
      <c r="B37" s="15"/>
      <c r="C37" s="11"/>
      <c r="D37" s="7" t="s">
        <v>30</v>
      </c>
      <c r="E37" s="41" t="s">
        <v>43</v>
      </c>
      <c r="F37" s="42">
        <v>200</v>
      </c>
      <c r="G37" s="42">
        <v>0.04</v>
      </c>
      <c r="H37" s="42">
        <v>0</v>
      </c>
      <c r="I37" s="42">
        <v>24.76</v>
      </c>
      <c r="J37" s="80">
        <v>94</v>
      </c>
      <c r="K37" s="43">
        <v>868</v>
      </c>
      <c r="L37" s="42">
        <v>8.2200000000000006</v>
      </c>
    </row>
    <row r="38" spans="1:16" ht="15">
      <c r="A38" s="14"/>
      <c r="B38" s="15"/>
      <c r="C38" s="11"/>
      <c r="D38" s="7" t="s">
        <v>31</v>
      </c>
      <c r="E38" s="56" t="s">
        <v>62</v>
      </c>
      <c r="F38" s="42">
        <v>20</v>
      </c>
      <c r="G38" s="42">
        <v>1.58</v>
      </c>
      <c r="H38" s="42">
        <v>0.2</v>
      </c>
      <c r="I38" s="42">
        <v>9.66</v>
      </c>
      <c r="J38" s="80">
        <v>47</v>
      </c>
      <c r="K38" s="43" t="s">
        <v>64</v>
      </c>
      <c r="L38" s="42">
        <v>2.57</v>
      </c>
    </row>
    <row r="39" spans="1:16" ht="15">
      <c r="A39" s="14"/>
      <c r="B39" s="15"/>
      <c r="C39" s="11"/>
      <c r="D39" s="7" t="s">
        <v>32</v>
      </c>
      <c r="E39" s="56" t="s">
        <v>63</v>
      </c>
      <c r="F39" s="42">
        <v>30</v>
      </c>
      <c r="G39" s="42">
        <v>1.68</v>
      </c>
      <c r="H39" s="42">
        <v>0.33</v>
      </c>
      <c r="I39" s="42">
        <v>14.82</v>
      </c>
      <c r="J39" s="80">
        <v>69</v>
      </c>
      <c r="K39" s="43" t="s">
        <v>64</v>
      </c>
      <c r="L39" s="42">
        <v>2.57</v>
      </c>
    </row>
    <row r="40" spans="1:16" ht="15">
      <c r="A40" s="14"/>
      <c r="B40" s="15"/>
      <c r="C40" s="11"/>
      <c r="D40" s="6" t="s">
        <v>24</v>
      </c>
      <c r="E40" s="41" t="s">
        <v>66</v>
      </c>
      <c r="F40" s="42">
        <v>100</v>
      </c>
      <c r="G40" s="79">
        <v>0</v>
      </c>
      <c r="H40" s="79">
        <v>0</v>
      </c>
      <c r="I40" s="79">
        <v>9</v>
      </c>
      <c r="J40" s="80">
        <v>47</v>
      </c>
      <c r="K40" s="43">
        <v>338</v>
      </c>
      <c r="L40" s="42">
        <v>14</v>
      </c>
    </row>
    <row r="41" spans="1:16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6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>SUM(G33:G41)</f>
        <v>21.39</v>
      </c>
      <c r="H42" s="19">
        <f>SUM(H33:H41)</f>
        <v>18.169999999999998</v>
      </c>
      <c r="I42" s="19">
        <f>SUM(I33:I41)</f>
        <v>107.77000000000001</v>
      </c>
      <c r="J42" s="83">
        <f>SUM(J33:J41)</f>
        <v>705</v>
      </c>
      <c r="K42" s="25"/>
      <c r="L42" s="19">
        <f>SUM(L33:L41)</f>
        <v>77.69</v>
      </c>
    </row>
    <row r="43" spans="1:16" ht="15.75" customHeight="1" thickBot="1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740</v>
      </c>
      <c r="G43" s="32">
        <f>G32+G42</f>
        <v>21.39</v>
      </c>
      <c r="H43" s="32">
        <f>H32+H42</f>
        <v>18.169999999999998</v>
      </c>
      <c r="I43" s="32">
        <f>I32+I42</f>
        <v>107.77000000000001</v>
      </c>
      <c r="J43" s="84">
        <f>J32+J42</f>
        <v>705</v>
      </c>
      <c r="K43" s="32"/>
      <c r="L43" s="32">
        <f>L32+L42</f>
        <v>77.69</v>
      </c>
      <c r="M43" s="89">
        <f>L23+L42</f>
        <v>158.61999999999998</v>
      </c>
      <c r="N43" s="2">
        <f>M43/2</f>
        <v>79.309999999999988</v>
      </c>
      <c r="O43" s="2">
        <f>79.31*2</f>
        <v>158.62</v>
      </c>
      <c r="P43" s="89">
        <f>M43-O43</f>
        <v>0</v>
      </c>
    </row>
    <row r="44" spans="1:16" ht="15">
      <c r="A44" s="20">
        <v>1</v>
      </c>
      <c r="B44" s="21">
        <v>3</v>
      </c>
      <c r="C44" s="22" t="s">
        <v>20</v>
      </c>
      <c r="D44" s="22" t="s">
        <v>21</v>
      </c>
      <c r="E44" s="57"/>
      <c r="F44" s="39"/>
      <c r="G44" s="39"/>
      <c r="H44" s="39"/>
      <c r="I44" s="39"/>
      <c r="J44" s="39"/>
      <c r="K44" s="40"/>
      <c r="L44" s="39"/>
      <c r="P44" s="89">
        <f>L34-P43</f>
        <v>25.12</v>
      </c>
    </row>
    <row r="45" spans="1:16" ht="15">
      <c r="A45" s="23"/>
      <c r="B45" s="15"/>
      <c r="C45" s="11"/>
      <c r="D45" s="63"/>
      <c r="E45" s="41"/>
      <c r="F45" s="42"/>
      <c r="G45" s="42"/>
      <c r="H45" s="42"/>
      <c r="I45" s="42"/>
      <c r="J45" s="42"/>
      <c r="K45" s="43"/>
      <c r="L45" s="42"/>
    </row>
    <row r="46" spans="1:16" ht="1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6" ht="15">
      <c r="A47" s="23"/>
      <c r="B47" s="15"/>
      <c r="C47" s="11"/>
      <c r="D47" s="7" t="s">
        <v>23</v>
      </c>
      <c r="E47" s="56"/>
      <c r="F47" s="42"/>
      <c r="G47" s="42"/>
      <c r="H47" s="42"/>
      <c r="I47" s="42"/>
      <c r="J47" s="42"/>
      <c r="K47" s="43"/>
      <c r="L47" s="42"/>
    </row>
    <row r="48" spans="1:16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6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6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  <c r="P50" s="2">
        <f>1964.12+179.88+661.25+116.39+1073.43+54</f>
        <v>4049.0699999999997</v>
      </c>
    </row>
    <row r="51" spans="1:16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6" ht="15">
      <c r="A52" s="26">
        <f>A44</f>
        <v>1</v>
      </c>
      <c r="B52" s="13">
        <f>B44</f>
        <v>3</v>
      </c>
      <c r="C52" s="97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  <c r="P52" s="89">
        <f>P50-151381.95</f>
        <v>-147332.88</v>
      </c>
    </row>
    <row r="53" spans="1:16" ht="15">
      <c r="A53" s="23"/>
      <c r="B53" s="15"/>
      <c r="C53" s="11"/>
      <c r="D53" s="7" t="s">
        <v>27</v>
      </c>
      <c r="E53" s="60" t="s">
        <v>44</v>
      </c>
      <c r="F53" s="42">
        <v>220</v>
      </c>
      <c r="G53" s="42">
        <v>6.37</v>
      </c>
      <c r="H53" s="42">
        <v>10.06</v>
      </c>
      <c r="I53" s="42">
        <v>8.26</v>
      </c>
      <c r="J53" s="80">
        <v>186</v>
      </c>
      <c r="K53" s="67" t="s">
        <v>75</v>
      </c>
      <c r="L53" s="73">
        <v>11.43</v>
      </c>
    </row>
    <row r="54" spans="1:16" ht="15">
      <c r="A54" s="23"/>
      <c r="B54" s="15"/>
      <c r="C54" s="11"/>
      <c r="D54" s="7" t="s">
        <v>28</v>
      </c>
      <c r="E54" s="56" t="s">
        <v>67</v>
      </c>
      <c r="F54" s="42">
        <v>90</v>
      </c>
      <c r="G54" s="42">
        <v>6.12</v>
      </c>
      <c r="H54" s="42">
        <v>0.81</v>
      </c>
      <c r="I54" s="42">
        <v>2.54</v>
      </c>
      <c r="J54" s="80">
        <v>42</v>
      </c>
      <c r="K54" s="43">
        <v>244</v>
      </c>
      <c r="L54" s="73">
        <v>30.85</v>
      </c>
    </row>
    <row r="55" spans="1:16" ht="15">
      <c r="A55" s="23"/>
      <c r="B55" s="15"/>
      <c r="C55" s="11"/>
      <c r="D55" s="7" t="s">
        <v>29</v>
      </c>
      <c r="E55" s="61" t="s">
        <v>68</v>
      </c>
      <c r="F55" s="42">
        <v>150</v>
      </c>
      <c r="G55" s="42">
        <v>3.26</v>
      </c>
      <c r="H55" s="42">
        <v>9.6199999999999992</v>
      </c>
      <c r="I55" s="42">
        <v>18.89</v>
      </c>
      <c r="J55" s="80">
        <v>261.02999999999997</v>
      </c>
      <c r="K55" s="43">
        <v>128</v>
      </c>
      <c r="L55" s="99">
        <v>19.3</v>
      </c>
    </row>
    <row r="56" spans="1:16" ht="15">
      <c r="A56" s="23"/>
      <c r="B56" s="15"/>
      <c r="C56" s="11"/>
      <c r="D56" s="7" t="s">
        <v>30</v>
      </c>
      <c r="E56" s="41" t="s">
        <v>45</v>
      </c>
      <c r="F56" s="42">
        <v>200</v>
      </c>
      <c r="G56" s="42">
        <v>3.17</v>
      </c>
      <c r="H56" s="42">
        <v>2.68</v>
      </c>
      <c r="I56" s="42">
        <v>15.9</v>
      </c>
      <c r="J56" s="80">
        <v>100.6</v>
      </c>
      <c r="K56" s="43">
        <v>379</v>
      </c>
      <c r="L56" s="73">
        <v>12.59</v>
      </c>
    </row>
    <row r="57" spans="1:16" ht="15">
      <c r="A57" s="23"/>
      <c r="B57" s="15"/>
      <c r="C57" s="11"/>
      <c r="D57" s="7" t="s">
        <v>31</v>
      </c>
      <c r="E57" s="56" t="s">
        <v>62</v>
      </c>
      <c r="F57" s="42">
        <v>20</v>
      </c>
      <c r="G57" s="42">
        <v>1.58</v>
      </c>
      <c r="H57" s="42">
        <v>0.2</v>
      </c>
      <c r="I57" s="42">
        <v>9.66</v>
      </c>
      <c r="J57" s="80">
        <v>46.76</v>
      </c>
      <c r="K57" s="43" t="s">
        <v>64</v>
      </c>
      <c r="L57" s="73">
        <v>2.57</v>
      </c>
    </row>
    <row r="58" spans="1:16" ht="15">
      <c r="A58" s="23"/>
      <c r="B58" s="15"/>
      <c r="C58" s="11"/>
      <c r="D58" s="7" t="s">
        <v>32</v>
      </c>
      <c r="E58" s="56" t="s">
        <v>63</v>
      </c>
      <c r="F58" s="42">
        <v>30</v>
      </c>
      <c r="G58" s="42">
        <v>1.68</v>
      </c>
      <c r="H58" s="42">
        <v>0.33</v>
      </c>
      <c r="I58" s="42">
        <v>14.82</v>
      </c>
      <c r="J58" s="42">
        <v>68.97</v>
      </c>
      <c r="K58" s="43" t="s">
        <v>64</v>
      </c>
      <c r="L58" s="73">
        <v>2.57</v>
      </c>
    </row>
    <row r="59" spans="1:16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6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6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>SUM(G52:G60)</f>
        <v>22.18</v>
      </c>
      <c r="H61" s="19">
        <f>SUM(H52:H60)</f>
        <v>23.7</v>
      </c>
      <c r="I61" s="19">
        <f>SUM(I52:I60)</f>
        <v>70.069999999999993</v>
      </c>
      <c r="J61" s="69">
        <f>SUM(J52:J60)</f>
        <v>705.36</v>
      </c>
      <c r="K61" s="25"/>
      <c r="L61" s="69">
        <f>SUM(L52:L60)</f>
        <v>79.309999999999988</v>
      </c>
    </row>
    <row r="62" spans="1:16" ht="15.75" customHeight="1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710</v>
      </c>
      <c r="G62" s="32">
        <f>G51+G61</f>
        <v>22.18</v>
      </c>
      <c r="H62" s="32">
        <f>H51+H61</f>
        <v>23.7</v>
      </c>
      <c r="I62" s="32">
        <f>I51+I61</f>
        <v>70.069999999999993</v>
      </c>
      <c r="J62" s="32">
        <f>J51+J61</f>
        <v>705.36</v>
      </c>
      <c r="K62" s="32"/>
      <c r="L62" s="98">
        <f>L51+L61</f>
        <v>79.309999999999988</v>
      </c>
    </row>
    <row r="63" spans="1:16" ht="15">
      <c r="A63" s="20">
        <v>1</v>
      </c>
      <c r="B63" s="21">
        <v>4</v>
      </c>
      <c r="C63" s="22" t="s">
        <v>20</v>
      </c>
      <c r="D63" s="22" t="s">
        <v>21</v>
      </c>
      <c r="E63" s="57"/>
      <c r="F63" s="39"/>
      <c r="G63" s="39"/>
      <c r="H63" s="39"/>
      <c r="I63" s="39"/>
      <c r="J63" s="39"/>
      <c r="K63" s="40"/>
      <c r="L63" s="39"/>
    </row>
    <row r="64" spans="1:16" ht="15">
      <c r="A64" s="23"/>
      <c r="B64" s="15"/>
      <c r="C64" s="11"/>
      <c r="D64" s="63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56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28.5" customHeight="1">
      <c r="A72" s="23"/>
      <c r="B72" s="15"/>
      <c r="C72" s="11"/>
      <c r="D72" s="7" t="s">
        <v>27</v>
      </c>
      <c r="E72" s="60" t="s">
        <v>46</v>
      </c>
      <c r="F72" s="68">
        <v>220</v>
      </c>
      <c r="G72" s="42">
        <v>5.04</v>
      </c>
      <c r="H72" s="42">
        <v>4.57</v>
      </c>
      <c r="I72" s="42">
        <v>16.52</v>
      </c>
      <c r="J72" s="80">
        <v>169</v>
      </c>
      <c r="K72" s="43">
        <v>93</v>
      </c>
      <c r="L72" s="52">
        <v>22.79</v>
      </c>
    </row>
    <row r="73" spans="1:12" ht="15">
      <c r="A73" s="23"/>
      <c r="B73" s="15"/>
      <c r="C73" s="11"/>
      <c r="D73" s="7" t="s">
        <v>28</v>
      </c>
      <c r="E73" s="56" t="s">
        <v>70</v>
      </c>
      <c r="F73" s="42">
        <v>100</v>
      </c>
      <c r="G73" s="42">
        <v>7.66</v>
      </c>
      <c r="H73" s="42">
        <v>8.58</v>
      </c>
      <c r="I73" s="42">
        <v>2.31</v>
      </c>
      <c r="J73" s="80">
        <v>165</v>
      </c>
      <c r="K73" s="43">
        <v>155</v>
      </c>
      <c r="L73" s="52">
        <v>34.049999999999997</v>
      </c>
    </row>
    <row r="74" spans="1:12" ht="15">
      <c r="A74" s="23"/>
      <c r="B74" s="15"/>
      <c r="C74" s="11"/>
      <c r="D74" s="7" t="s">
        <v>29</v>
      </c>
      <c r="E74" s="61" t="s">
        <v>69</v>
      </c>
      <c r="F74" s="42">
        <v>150</v>
      </c>
      <c r="G74" s="42">
        <v>7.46</v>
      </c>
      <c r="H74" s="42">
        <v>5.61</v>
      </c>
      <c r="I74" s="42">
        <v>30.84</v>
      </c>
      <c r="J74" s="80">
        <v>230.45</v>
      </c>
      <c r="K74" s="43">
        <v>679</v>
      </c>
      <c r="L74" s="52">
        <v>12.19</v>
      </c>
    </row>
    <row r="75" spans="1:12" ht="15">
      <c r="A75" s="23"/>
      <c r="B75" s="15"/>
      <c r="C75" s="11"/>
      <c r="D75" s="7" t="s">
        <v>30</v>
      </c>
      <c r="E75" s="41" t="s">
        <v>40</v>
      </c>
      <c r="F75" s="42">
        <v>180</v>
      </c>
      <c r="G75" s="42">
        <v>0.14000000000000001</v>
      </c>
      <c r="H75" s="42">
        <v>0.08</v>
      </c>
      <c r="I75" s="42">
        <v>6.76</v>
      </c>
      <c r="J75" s="80">
        <v>25.38</v>
      </c>
      <c r="K75" s="43">
        <v>376</v>
      </c>
      <c r="L75" s="52">
        <v>2.34</v>
      </c>
    </row>
    <row r="76" spans="1:12" ht="15">
      <c r="A76" s="23"/>
      <c r="B76" s="15"/>
      <c r="C76" s="11"/>
      <c r="D76" s="7" t="s">
        <v>31</v>
      </c>
      <c r="E76" s="56" t="s">
        <v>62</v>
      </c>
      <c r="F76" s="42">
        <v>20</v>
      </c>
      <c r="G76" s="42">
        <v>1.58</v>
      </c>
      <c r="H76" s="42">
        <v>0.2</v>
      </c>
      <c r="I76" s="42">
        <v>9.66</v>
      </c>
      <c r="J76" s="80">
        <v>46.76</v>
      </c>
      <c r="K76" s="43" t="s">
        <v>64</v>
      </c>
      <c r="L76" s="52">
        <v>2.57</v>
      </c>
    </row>
    <row r="77" spans="1:12" ht="15">
      <c r="A77" s="23"/>
      <c r="B77" s="15"/>
      <c r="C77" s="11"/>
      <c r="D77" s="7" t="s">
        <v>32</v>
      </c>
      <c r="E77" s="56" t="s">
        <v>63</v>
      </c>
      <c r="F77" s="42">
        <v>30</v>
      </c>
      <c r="G77" s="42">
        <v>1.68</v>
      </c>
      <c r="H77" s="42">
        <v>0.33</v>
      </c>
      <c r="I77" s="42">
        <v>14.82</v>
      </c>
      <c r="J77" s="80">
        <v>68.97</v>
      </c>
      <c r="K77" s="43" t="s">
        <v>64</v>
      </c>
      <c r="L77" s="52">
        <v>2.57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23.560000000000002</v>
      </c>
      <c r="H80" s="19">
        <f>SUM(H71:H79)</f>
        <v>19.369999999999997</v>
      </c>
      <c r="I80" s="19">
        <f>SUM(I71:I79)</f>
        <v>80.91</v>
      </c>
      <c r="J80" s="19">
        <f>SUM(J71:J79)</f>
        <v>705.56000000000006</v>
      </c>
      <c r="K80" s="25"/>
      <c r="L80" s="19">
        <f>SUM(L71:L79)</f>
        <v>76.509999999999991</v>
      </c>
    </row>
    <row r="81" spans="1:12" ht="15.75" customHeight="1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700</v>
      </c>
      <c r="G81" s="32">
        <f>G70+G80</f>
        <v>23.560000000000002</v>
      </c>
      <c r="H81" s="32">
        <f>H70+H80</f>
        <v>19.369999999999997</v>
      </c>
      <c r="I81" s="32">
        <f>I70+I80</f>
        <v>80.91</v>
      </c>
      <c r="J81" s="32">
        <f>J70+J80</f>
        <v>705.56000000000006</v>
      </c>
      <c r="K81" s="32"/>
      <c r="L81" s="32">
        <f>L70+L80</f>
        <v>76.509999999999991</v>
      </c>
    </row>
    <row r="82" spans="1:12" ht="15">
      <c r="A82" s="20">
        <v>1</v>
      </c>
      <c r="B82" s="21">
        <v>5</v>
      </c>
      <c r="C82" s="22" t="s">
        <v>20</v>
      </c>
      <c r="D82" s="22" t="s">
        <v>21</v>
      </c>
      <c r="E82" s="57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3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6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56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25.5">
      <c r="A91" s="23"/>
      <c r="B91" s="15"/>
      <c r="C91" s="11"/>
      <c r="D91" s="7" t="s">
        <v>27</v>
      </c>
      <c r="E91" s="41" t="s">
        <v>47</v>
      </c>
      <c r="F91" s="68">
        <v>220</v>
      </c>
      <c r="G91" s="42">
        <v>2.36</v>
      </c>
      <c r="H91" s="42">
        <v>2.4900000000000002</v>
      </c>
      <c r="I91" s="42">
        <v>15.04</v>
      </c>
      <c r="J91" s="80">
        <v>174</v>
      </c>
      <c r="K91" s="43">
        <v>208</v>
      </c>
      <c r="L91" s="52">
        <v>18</v>
      </c>
    </row>
    <row r="92" spans="1:12" ht="15">
      <c r="A92" s="23"/>
      <c r="B92" s="15"/>
      <c r="C92" s="11"/>
      <c r="D92" s="7" t="s">
        <v>28</v>
      </c>
      <c r="E92" s="41" t="s">
        <v>72</v>
      </c>
      <c r="F92" s="42">
        <v>90</v>
      </c>
      <c r="G92" s="42">
        <v>2</v>
      </c>
      <c r="H92" s="42">
        <v>6.1</v>
      </c>
      <c r="I92" s="42">
        <v>6.4</v>
      </c>
      <c r="J92" s="80">
        <v>244</v>
      </c>
      <c r="K92" s="43">
        <v>637</v>
      </c>
      <c r="L92" s="52">
        <v>39.47</v>
      </c>
    </row>
    <row r="93" spans="1:12" ht="15">
      <c r="A93" s="23"/>
      <c r="B93" s="15"/>
      <c r="C93" s="11"/>
      <c r="D93" s="7" t="s">
        <v>29</v>
      </c>
      <c r="E93" s="41" t="s">
        <v>71</v>
      </c>
      <c r="F93" s="42">
        <v>150</v>
      </c>
      <c r="G93" s="42">
        <v>3.1</v>
      </c>
      <c r="H93" s="42">
        <v>4.8600000000000003</v>
      </c>
      <c r="I93" s="42">
        <v>14.14</v>
      </c>
      <c r="J93" s="80">
        <v>112.7</v>
      </c>
      <c r="K93" s="43">
        <v>321</v>
      </c>
      <c r="L93" s="52">
        <v>15.67</v>
      </c>
    </row>
    <row r="94" spans="1:12" ht="15">
      <c r="A94" s="23"/>
      <c r="B94" s="15"/>
      <c r="C94" s="11"/>
      <c r="D94" s="7" t="s">
        <v>30</v>
      </c>
      <c r="E94" s="41" t="s">
        <v>48</v>
      </c>
      <c r="F94" s="42">
        <v>200</v>
      </c>
      <c r="G94" s="42">
        <v>0.13</v>
      </c>
      <c r="H94" s="42">
        <v>0.02</v>
      </c>
      <c r="I94" s="42">
        <v>15.2</v>
      </c>
      <c r="J94" s="80">
        <v>62</v>
      </c>
      <c r="K94" s="43">
        <v>377</v>
      </c>
      <c r="L94" s="52">
        <v>3.83</v>
      </c>
    </row>
    <row r="95" spans="1:12" ht="15">
      <c r="A95" s="23"/>
      <c r="B95" s="15"/>
      <c r="C95" s="11"/>
      <c r="D95" s="7" t="s">
        <v>31</v>
      </c>
      <c r="E95" s="56" t="s">
        <v>62</v>
      </c>
      <c r="F95" s="42">
        <v>20</v>
      </c>
      <c r="G95" s="42">
        <v>1.58</v>
      </c>
      <c r="H95" s="42">
        <v>0.2</v>
      </c>
      <c r="I95" s="42">
        <v>9.66</v>
      </c>
      <c r="J95" s="80">
        <v>46.76</v>
      </c>
      <c r="K95" s="43" t="s">
        <v>64</v>
      </c>
      <c r="L95" s="52">
        <v>2.57</v>
      </c>
    </row>
    <row r="96" spans="1:12" ht="15">
      <c r="A96" s="23"/>
      <c r="B96" s="15"/>
      <c r="C96" s="11"/>
      <c r="D96" s="7" t="s">
        <v>32</v>
      </c>
      <c r="E96" s="56" t="s">
        <v>63</v>
      </c>
      <c r="F96" s="42">
        <v>30</v>
      </c>
      <c r="G96" s="42">
        <v>1.68</v>
      </c>
      <c r="H96" s="42">
        <v>0.33</v>
      </c>
      <c r="I96" s="42">
        <v>14.82</v>
      </c>
      <c r="J96" s="80">
        <v>68.97</v>
      </c>
      <c r="K96" s="43" t="s">
        <v>64</v>
      </c>
      <c r="L96" s="52">
        <v>2.57</v>
      </c>
    </row>
    <row r="97" spans="1:15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5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5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>SUM(G90:G98)</f>
        <v>10.849999999999998</v>
      </c>
      <c r="H99" s="19">
        <f>SUM(H90:H98)</f>
        <v>13.999999999999998</v>
      </c>
      <c r="I99" s="19">
        <f>SUM(I90:I98)</f>
        <v>75.259999999999991</v>
      </c>
      <c r="J99" s="70">
        <f>SUM(J90:J98)</f>
        <v>708.43000000000006</v>
      </c>
      <c r="K99" s="25"/>
      <c r="L99" s="69">
        <f>SUM(L90:L98)</f>
        <v>82.109999999999985</v>
      </c>
      <c r="M99" s="72">
        <f>L80+L99</f>
        <v>158.61999999999998</v>
      </c>
      <c r="N99" s="2">
        <f>M99/2</f>
        <v>79.309999999999988</v>
      </c>
      <c r="O99" s="89">
        <f>158.62-M99</f>
        <v>0</v>
      </c>
    </row>
    <row r="100" spans="1:15" ht="15.75" customHeight="1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710</v>
      </c>
      <c r="G100" s="32">
        <f>G89+G99</f>
        <v>10.849999999999998</v>
      </c>
      <c r="H100" s="32">
        <f>H89+H99</f>
        <v>13.999999999999998</v>
      </c>
      <c r="I100" s="32">
        <f>I89+I99</f>
        <v>75.259999999999991</v>
      </c>
      <c r="J100" s="32">
        <f>J89+J99</f>
        <v>708.43000000000006</v>
      </c>
      <c r="K100" s="32"/>
      <c r="L100" s="32">
        <f>L89+L99</f>
        <v>82.109999999999985</v>
      </c>
    </row>
    <row r="101" spans="1:15" ht="15.75" thickBot="1">
      <c r="A101" s="20">
        <v>2</v>
      </c>
      <c r="B101" s="21">
        <v>1</v>
      </c>
      <c r="C101" s="22" t="s">
        <v>20</v>
      </c>
      <c r="D101" s="5" t="s">
        <v>21</v>
      </c>
      <c r="E101" s="57"/>
      <c r="F101" s="39"/>
      <c r="G101" s="39"/>
      <c r="H101" s="39"/>
      <c r="I101" s="39"/>
      <c r="J101" s="39"/>
      <c r="K101" s="40"/>
      <c r="L101" s="39"/>
      <c r="N101" s="2">
        <f>79.31*2</f>
        <v>158.62</v>
      </c>
      <c r="O101" s="89"/>
    </row>
    <row r="102" spans="1:15" ht="15">
      <c r="A102" s="23"/>
      <c r="B102" s="15"/>
      <c r="C102" s="11"/>
      <c r="D102" s="59"/>
      <c r="E102" s="56"/>
      <c r="F102" s="42"/>
      <c r="G102" s="42"/>
      <c r="H102" s="42"/>
      <c r="I102" s="42"/>
      <c r="J102" s="42"/>
      <c r="K102" s="43"/>
      <c r="L102" s="42"/>
    </row>
    <row r="103" spans="1:15" ht="15">
      <c r="A103" s="23"/>
      <c r="B103" s="15"/>
      <c r="C103" s="11"/>
      <c r="D103" s="7" t="s">
        <v>22</v>
      </c>
      <c r="E103" s="41"/>
      <c r="F103" s="42"/>
      <c r="G103" s="42"/>
      <c r="H103" s="42"/>
      <c r="I103" s="42"/>
      <c r="J103" s="42"/>
      <c r="K103" s="43"/>
      <c r="L103" s="42"/>
    </row>
    <row r="104" spans="1:15" ht="15">
      <c r="A104" s="23"/>
      <c r="B104" s="15"/>
      <c r="C104" s="11"/>
      <c r="D104" s="7" t="s">
        <v>23</v>
      </c>
      <c r="E104" s="56"/>
      <c r="F104" s="42"/>
      <c r="G104" s="42"/>
      <c r="H104" s="42"/>
      <c r="I104" s="42"/>
      <c r="J104" s="42"/>
      <c r="K104" s="43"/>
      <c r="L104" s="42"/>
    </row>
    <row r="105" spans="1:15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5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5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5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5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5" ht="15">
      <c r="A110" s="23"/>
      <c r="B110" s="15"/>
      <c r="C110" s="11"/>
      <c r="D110" s="7" t="s">
        <v>27</v>
      </c>
      <c r="E110" s="41" t="s">
        <v>49</v>
      </c>
      <c r="F110" s="42">
        <v>250</v>
      </c>
      <c r="G110" s="42">
        <v>6.37</v>
      </c>
      <c r="H110" s="42">
        <v>10.06</v>
      </c>
      <c r="I110" s="42">
        <v>8.26</v>
      </c>
      <c r="J110" s="80">
        <v>214.38</v>
      </c>
      <c r="K110" s="43">
        <v>88</v>
      </c>
      <c r="L110" s="52">
        <v>14</v>
      </c>
    </row>
    <row r="111" spans="1:15" ht="15">
      <c r="A111" s="23"/>
      <c r="B111" s="15"/>
      <c r="C111" s="11"/>
      <c r="D111" s="7" t="s">
        <v>28</v>
      </c>
      <c r="E111" s="41" t="s">
        <v>50</v>
      </c>
      <c r="F111" s="42">
        <v>200</v>
      </c>
      <c r="G111" s="42">
        <v>12.02</v>
      </c>
      <c r="H111" s="42">
        <v>6.79</v>
      </c>
      <c r="I111" s="42">
        <v>19.95</v>
      </c>
      <c r="J111" s="80">
        <v>275</v>
      </c>
      <c r="K111" s="43">
        <v>276</v>
      </c>
      <c r="L111" s="52">
        <v>47.58</v>
      </c>
    </row>
    <row r="112" spans="1:15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80"/>
      <c r="K112" s="43"/>
      <c r="L112" s="52"/>
    </row>
    <row r="113" spans="1:12" ht="15">
      <c r="A113" s="23"/>
      <c r="B113" s="15"/>
      <c r="C113" s="11"/>
      <c r="D113" s="7" t="s">
        <v>30</v>
      </c>
      <c r="E113" s="41" t="s">
        <v>45</v>
      </c>
      <c r="F113" s="42">
        <v>200</v>
      </c>
      <c r="G113" s="42">
        <v>3.17</v>
      </c>
      <c r="H113" s="42">
        <v>2.68</v>
      </c>
      <c r="I113" s="42">
        <v>15.9</v>
      </c>
      <c r="J113" s="80">
        <v>100.6</v>
      </c>
      <c r="K113" s="43">
        <v>379</v>
      </c>
      <c r="L113" s="52">
        <v>12.59</v>
      </c>
    </row>
    <row r="114" spans="1:12" ht="15">
      <c r="A114" s="23"/>
      <c r="B114" s="15"/>
      <c r="C114" s="11"/>
      <c r="D114" s="7" t="s">
        <v>31</v>
      </c>
      <c r="E114" s="56" t="s">
        <v>62</v>
      </c>
      <c r="F114" s="42">
        <v>20</v>
      </c>
      <c r="G114" s="42">
        <v>1.58</v>
      </c>
      <c r="H114" s="42">
        <v>0.2</v>
      </c>
      <c r="I114" s="42">
        <v>9.66</v>
      </c>
      <c r="J114" s="80">
        <v>46.76</v>
      </c>
      <c r="K114" s="43" t="s">
        <v>64</v>
      </c>
      <c r="L114" s="52">
        <v>2.57</v>
      </c>
    </row>
    <row r="115" spans="1:12" ht="15">
      <c r="A115" s="23"/>
      <c r="B115" s="15"/>
      <c r="C115" s="11"/>
      <c r="D115" s="7" t="s">
        <v>32</v>
      </c>
      <c r="E115" s="56" t="s">
        <v>63</v>
      </c>
      <c r="F115" s="42">
        <v>30</v>
      </c>
      <c r="G115" s="42">
        <v>1.68</v>
      </c>
      <c r="H115" s="42">
        <v>0.33</v>
      </c>
      <c r="I115" s="42">
        <v>14.82</v>
      </c>
      <c r="J115" s="42">
        <v>68.97</v>
      </c>
      <c r="K115" s="43" t="s">
        <v>64</v>
      </c>
      <c r="L115" s="52">
        <v>2.57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24.82</v>
      </c>
      <c r="H118" s="19">
        <f>SUM(H109:H117)</f>
        <v>20.059999999999999</v>
      </c>
      <c r="I118" s="19">
        <f>SUM(I109:I117)</f>
        <v>68.59</v>
      </c>
      <c r="J118" s="70">
        <f>SUM(J109:J117)</f>
        <v>705.71</v>
      </c>
      <c r="K118" s="25"/>
      <c r="L118" s="19">
        <f>SUM(L109:L117)</f>
        <v>79.309999999999988</v>
      </c>
    </row>
    <row r="119" spans="1:12" ht="1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700</v>
      </c>
      <c r="G119" s="32">
        <f>G108+G118</f>
        <v>24.82</v>
      </c>
      <c r="H119" s="32">
        <f>H108+H118</f>
        <v>20.059999999999999</v>
      </c>
      <c r="I119" s="32">
        <f>I108+I118</f>
        <v>68.59</v>
      </c>
      <c r="J119" s="32">
        <f>J108+J118</f>
        <v>705.71</v>
      </c>
      <c r="K119" s="32"/>
      <c r="L119" s="32">
        <f>L108+L118</f>
        <v>79.309999999999988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7"/>
      <c r="F120" s="39"/>
      <c r="G120" s="39"/>
      <c r="H120" s="39"/>
      <c r="I120" s="39"/>
      <c r="J120" s="39"/>
      <c r="K120" s="40"/>
      <c r="L120" s="39"/>
    </row>
    <row r="121" spans="1:12" ht="15">
      <c r="A121" s="14"/>
      <c r="B121" s="15"/>
      <c r="C121" s="11"/>
      <c r="D121" s="59"/>
      <c r="E121" s="56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/>
      <c r="F122" s="42"/>
      <c r="G122" s="51"/>
      <c r="H122" s="51"/>
      <c r="I122" s="65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56"/>
      <c r="F123" s="42"/>
      <c r="G123" s="42"/>
      <c r="H123" s="42"/>
      <c r="I123" s="85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85"/>
      <c r="J124" s="42"/>
      <c r="K124" s="43"/>
      <c r="L124" s="42"/>
    </row>
    <row r="125" spans="1:12" ht="15">
      <c r="A125" s="14"/>
      <c r="B125" s="15"/>
      <c r="C125" s="11"/>
      <c r="D125" s="58" t="s">
        <v>53</v>
      </c>
      <c r="E125" s="56"/>
      <c r="F125" s="42"/>
      <c r="G125" s="42"/>
      <c r="H125" s="42"/>
      <c r="I125" s="85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85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86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77</v>
      </c>
      <c r="F128" s="42">
        <v>60</v>
      </c>
      <c r="G128" s="101">
        <v>6</v>
      </c>
      <c r="H128" s="101">
        <v>8</v>
      </c>
      <c r="I128" s="102">
        <v>15</v>
      </c>
      <c r="J128" s="80">
        <v>157</v>
      </c>
      <c r="K128" s="43">
        <v>3</v>
      </c>
      <c r="L128" s="100">
        <v>16.350000000000001</v>
      </c>
    </row>
    <row r="129" spans="1:13" ht="19.5" customHeight="1">
      <c r="A129" s="14"/>
      <c r="B129" s="15"/>
      <c r="C129" s="11"/>
      <c r="D129" s="7" t="s">
        <v>27</v>
      </c>
      <c r="E129" s="56" t="s">
        <v>51</v>
      </c>
      <c r="F129" s="66">
        <v>220</v>
      </c>
      <c r="G129" s="66">
        <v>6.44</v>
      </c>
      <c r="H129" s="66">
        <v>5.78</v>
      </c>
      <c r="I129" s="87">
        <v>12.83</v>
      </c>
      <c r="J129" s="80">
        <v>184</v>
      </c>
      <c r="K129" s="71" t="s">
        <v>76</v>
      </c>
      <c r="L129" s="52">
        <v>15.79</v>
      </c>
      <c r="M129" s="89"/>
    </row>
    <row r="130" spans="1:13" ht="15">
      <c r="A130" s="14"/>
      <c r="B130" s="15"/>
      <c r="C130" s="11"/>
      <c r="D130" s="7" t="s">
        <v>28</v>
      </c>
      <c r="E130" s="41" t="s">
        <v>52</v>
      </c>
      <c r="F130" s="42">
        <v>150</v>
      </c>
      <c r="G130" s="42">
        <v>5.39</v>
      </c>
      <c r="H130" s="42">
        <v>8.42</v>
      </c>
      <c r="I130" s="42">
        <v>26.67</v>
      </c>
      <c r="J130" s="80">
        <v>226</v>
      </c>
      <c r="K130" s="42">
        <v>182</v>
      </c>
      <c r="L130" s="52">
        <v>28.26</v>
      </c>
    </row>
    <row r="131" spans="1:13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80"/>
      <c r="K131" s="43"/>
      <c r="L131" s="52"/>
    </row>
    <row r="132" spans="1:13" ht="15">
      <c r="A132" s="14"/>
      <c r="B132" s="15"/>
      <c r="C132" s="11"/>
      <c r="D132" s="7" t="s">
        <v>30</v>
      </c>
      <c r="E132" s="41" t="s">
        <v>40</v>
      </c>
      <c r="F132" s="42">
        <v>180</v>
      </c>
      <c r="G132" s="42">
        <v>0.14000000000000001</v>
      </c>
      <c r="H132" s="42">
        <v>0.08</v>
      </c>
      <c r="I132" s="42">
        <v>6.76</v>
      </c>
      <c r="J132" s="80">
        <v>25.38</v>
      </c>
      <c r="K132" s="43">
        <v>376</v>
      </c>
      <c r="L132" s="52">
        <v>2.34</v>
      </c>
    </row>
    <row r="133" spans="1:13" ht="15">
      <c r="A133" s="14"/>
      <c r="B133" s="15"/>
      <c r="C133" s="11"/>
      <c r="D133" s="7" t="s">
        <v>31</v>
      </c>
      <c r="E133" s="56"/>
      <c r="F133" s="42"/>
      <c r="G133" s="42"/>
      <c r="H133" s="42"/>
      <c r="I133" s="42"/>
      <c r="J133" s="80"/>
      <c r="K133" s="43"/>
      <c r="L133" s="52"/>
    </row>
    <row r="134" spans="1:13" ht="15">
      <c r="A134" s="14"/>
      <c r="B134" s="15"/>
      <c r="C134" s="11"/>
      <c r="D134" s="7" t="s">
        <v>32</v>
      </c>
      <c r="E134" s="56" t="s">
        <v>63</v>
      </c>
      <c r="F134" s="42">
        <v>30</v>
      </c>
      <c r="G134" s="42">
        <v>1.68</v>
      </c>
      <c r="H134" s="42">
        <v>0.33</v>
      </c>
      <c r="I134" s="42">
        <v>14.82</v>
      </c>
      <c r="J134" s="80">
        <v>68.97</v>
      </c>
      <c r="K134" s="43" t="s">
        <v>64</v>
      </c>
      <c r="L134" s="52">
        <v>2.57</v>
      </c>
    </row>
    <row r="135" spans="1:13" ht="15">
      <c r="A135" s="14"/>
      <c r="B135" s="15"/>
      <c r="C135" s="11"/>
      <c r="D135" s="6" t="s">
        <v>24</v>
      </c>
      <c r="E135" s="41" t="s">
        <v>66</v>
      </c>
      <c r="F135" s="42">
        <v>100</v>
      </c>
      <c r="G135" s="42">
        <v>0</v>
      </c>
      <c r="H135" s="42">
        <v>0</v>
      </c>
      <c r="I135" s="42">
        <v>9.4</v>
      </c>
      <c r="J135" s="81">
        <v>47</v>
      </c>
      <c r="K135" s="43">
        <v>338</v>
      </c>
      <c r="L135" s="88">
        <v>14</v>
      </c>
    </row>
    <row r="136" spans="1:13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3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>SUM(G128:G136)</f>
        <v>19.650000000000002</v>
      </c>
      <c r="H137" s="19">
        <f>SUM(H128:H136)</f>
        <v>22.61</v>
      </c>
      <c r="I137" s="19">
        <f>SUM(I128:I136)</f>
        <v>85.48</v>
      </c>
      <c r="J137" s="70">
        <f>SUM(J128:J136)</f>
        <v>708.35</v>
      </c>
      <c r="K137" s="25"/>
      <c r="L137" s="69">
        <f>SUM(L128:L136)</f>
        <v>79.31</v>
      </c>
      <c r="M137" s="89"/>
    </row>
    <row r="138" spans="1:13" ht="1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740</v>
      </c>
      <c r="G138" s="32">
        <f>G127+G137</f>
        <v>19.650000000000002</v>
      </c>
      <c r="H138" s="32">
        <f>H127+H137</f>
        <v>22.61</v>
      </c>
      <c r="I138" s="32">
        <f>I127+I137</f>
        <v>85.48</v>
      </c>
      <c r="J138" s="32">
        <f>J127+J137</f>
        <v>708.35</v>
      </c>
      <c r="K138" s="32"/>
      <c r="L138" s="98">
        <f>L127+L137</f>
        <v>79.31</v>
      </c>
    </row>
    <row r="139" spans="1:13" ht="15.75" thickBot="1">
      <c r="A139" s="20">
        <v>2</v>
      </c>
      <c r="B139" s="21">
        <v>3</v>
      </c>
      <c r="C139" s="22" t="s">
        <v>20</v>
      </c>
      <c r="D139" s="5" t="s">
        <v>21</v>
      </c>
      <c r="E139" s="57"/>
      <c r="F139" s="39"/>
      <c r="G139" s="39"/>
      <c r="H139" s="39"/>
      <c r="I139" s="39"/>
      <c r="J139" s="39"/>
      <c r="K139" s="40"/>
      <c r="L139" s="39"/>
    </row>
    <row r="140" spans="1:13" ht="15">
      <c r="A140" s="23"/>
      <c r="B140" s="15"/>
      <c r="C140" s="11"/>
      <c r="D140" s="59"/>
      <c r="E140" s="41"/>
      <c r="F140" s="42"/>
      <c r="G140" s="42"/>
      <c r="H140" s="42"/>
      <c r="I140" s="42"/>
      <c r="J140" s="42"/>
      <c r="K140" s="43"/>
      <c r="L140" s="42"/>
    </row>
    <row r="141" spans="1:13" ht="1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3" ht="15.75" customHeight="1">
      <c r="A142" s="23"/>
      <c r="B142" s="15"/>
      <c r="C142" s="11"/>
      <c r="D142" s="7" t="s">
        <v>23</v>
      </c>
      <c r="E142" s="56"/>
      <c r="F142" s="42"/>
      <c r="G142" s="42"/>
      <c r="H142" s="42"/>
      <c r="I142" s="42"/>
      <c r="J142" s="42"/>
      <c r="K142" s="43"/>
      <c r="L142" s="42"/>
    </row>
    <row r="143" spans="1:13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3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 t="s">
        <v>54</v>
      </c>
      <c r="F148" s="68">
        <v>200</v>
      </c>
      <c r="G148" s="42">
        <v>6.4</v>
      </c>
      <c r="H148" s="42">
        <v>10.029999999999999</v>
      </c>
      <c r="I148" s="42">
        <v>11.55</v>
      </c>
      <c r="J148" s="82">
        <v>108</v>
      </c>
      <c r="K148" s="43">
        <v>82</v>
      </c>
      <c r="L148" s="52">
        <v>11.8</v>
      </c>
    </row>
    <row r="149" spans="1:12" ht="15">
      <c r="A149" s="23"/>
      <c r="B149" s="15"/>
      <c r="C149" s="11"/>
      <c r="D149" s="7" t="s">
        <v>28</v>
      </c>
      <c r="E149" s="41" t="s">
        <v>60</v>
      </c>
      <c r="F149" s="42">
        <v>100</v>
      </c>
      <c r="G149" s="42">
        <v>14</v>
      </c>
      <c r="H149" s="42">
        <v>15</v>
      </c>
      <c r="I149" s="42">
        <v>8</v>
      </c>
      <c r="J149" s="80">
        <v>223</v>
      </c>
      <c r="K149" s="43" t="s">
        <v>65</v>
      </c>
      <c r="L149" s="52">
        <v>44.16</v>
      </c>
    </row>
    <row r="150" spans="1:12" ht="15">
      <c r="A150" s="23"/>
      <c r="B150" s="15"/>
      <c r="C150" s="11"/>
      <c r="D150" s="7" t="s">
        <v>29</v>
      </c>
      <c r="E150" s="41" t="s">
        <v>73</v>
      </c>
      <c r="F150" s="42">
        <v>150</v>
      </c>
      <c r="G150" s="42">
        <v>5.46</v>
      </c>
      <c r="H150" s="42">
        <v>5.79</v>
      </c>
      <c r="I150" s="42">
        <v>30.45</v>
      </c>
      <c r="J150" s="80">
        <v>165.7</v>
      </c>
      <c r="K150" s="43">
        <v>202</v>
      </c>
      <c r="L150" s="52">
        <v>12.83</v>
      </c>
    </row>
    <row r="151" spans="1:12" ht="15">
      <c r="A151" s="23"/>
      <c r="B151" s="15"/>
      <c r="C151" s="11"/>
      <c r="D151" s="7" t="s">
        <v>30</v>
      </c>
      <c r="E151" s="41" t="s">
        <v>43</v>
      </c>
      <c r="F151" s="42">
        <v>200</v>
      </c>
      <c r="G151" s="42">
        <v>0.04</v>
      </c>
      <c r="H151" s="42">
        <v>0</v>
      </c>
      <c r="I151" s="42">
        <v>24.76</v>
      </c>
      <c r="J151" s="80">
        <v>94.2</v>
      </c>
      <c r="K151" s="43">
        <v>868</v>
      </c>
      <c r="L151" s="52">
        <v>5.38</v>
      </c>
    </row>
    <row r="152" spans="1:12" ht="15">
      <c r="A152" s="23"/>
      <c r="B152" s="15"/>
      <c r="C152" s="11"/>
      <c r="D152" s="7" t="s">
        <v>31</v>
      </c>
      <c r="E152" s="41" t="s">
        <v>62</v>
      </c>
      <c r="F152" s="42">
        <v>20</v>
      </c>
      <c r="G152" s="42">
        <v>1.58</v>
      </c>
      <c r="H152" s="42">
        <v>0.2</v>
      </c>
      <c r="I152" s="42">
        <v>9.66</v>
      </c>
      <c r="J152" s="80">
        <v>46.76</v>
      </c>
      <c r="K152" s="43" t="s">
        <v>64</v>
      </c>
      <c r="L152" s="52">
        <v>2.57</v>
      </c>
    </row>
    <row r="153" spans="1:12" ht="15">
      <c r="A153" s="23"/>
      <c r="B153" s="15"/>
      <c r="C153" s="11"/>
      <c r="D153" s="7" t="s">
        <v>32</v>
      </c>
      <c r="E153" s="56" t="s">
        <v>63</v>
      </c>
      <c r="F153" s="42">
        <v>30</v>
      </c>
      <c r="G153" s="42">
        <v>1.68</v>
      </c>
      <c r="H153" s="42">
        <v>0.33</v>
      </c>
      <c r="I153" s="42">
        <v>14.82</v>
      </c>
      <c r="J153" s="80">
        <v>68.97</v>
      </c>
      <c r="K153" s="43" t="s">
        <v>64</v>
      </c>
      <c r="L153" s="52">
        <v>2.57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29.159999999999997</v>
      </c>
      <c r="H156" s="19">
        <f>SUM(H147:H155)</f>
        <v>31.349999999999998</v>
      </c>
      <c r="I156" s="19">
        <f>SUM(I147:I155)</f>
        <v>99.240000000000009</v>
      </c>
      <c r="J156" s="19">
        <f>SUM(J147:J155)</f>
        <v>706.63</v>
      </c>
      <c r="K156" s="25"/>
      <c r="L156" s="19">
        <f>SUM(L147:L155)</f>
        <v>79.309999999999974</v>
      </c>
    </row>
    <row r="157" spans="1:12" ht="1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700</v>
      </c>
      <c r="G157" s="32">
        <f>G146+G156</f>
        <v>29.159999999999997</v>
      </c>
      <c r="H157" s="32">
        <f>H146+H156</f>
        <v>31.349999999999998</v>
      </c>
      <c r="I157" s="32">
        <f>I146+I156</f>
        <v>99.240000000000009</v>
      </c>
      <c r="J157" s="32">
        <f>J146+J156</f>
        <v>706.63</v>
      </c>
      <c r="K157" s="32"/>
      <c r="L157" s="32">
        <f>L146+L156</f>
        <v>79.309999999999974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7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59"/>
      <c r="E159" s="56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6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56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6" t="s">
        <v>55</v>
      </c>
      <c r="F167" s="42">
        <v>250</v>
      </c>
      <c r="G167" s="42">
        <v>1</v>
      </c>
      <c r="H167" s="42">
        <v>1.1000000000000001</v>
      </c>
      <c r="I167" s="42">
        <v>5</v>
      </c>
      <c r="J167" s="80">
        <v>196</v>
      </c>
      <c r="K167" s="43">
        <v>86</v>
      </c>
      <c r="L167" s="52">
        <v>17.02</v>
      </c>
    </row>
    <row r="168" spans="1:12" ht="15">
      <c r="A168" s="23"/>
      <c r="B168" s="15"/>
      <c r="C168" s="11"/>
      <c r="D168" s="7" t="s">
        <v>28</v>
      </c>
      <c r="E168" s="41" t="s">
        <v>74</v>
      </c>
      <c r="F168" s="42">
        <v>200</v>
      </c>
      <c r="G168" s="42">
        <v>9.08</v>
      </c>
      <c r="H168" s="42">
        <v>14.56</v>
      </c>
      <c r="I168" s="42">
        <v>17.100000000000001</v>
      </c>
      <c r="J168" s="80">
        <v>280</v>
      </c>
      <c r="K168" s="43">
        <v>334</v>
      </c>
      <c r="L168" s="52">
        <v>44.91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80"/>
      <c r="K169" s="43"/>
      <c r="L169" s="52"/>
    </row>
    <row r="170" spans="1:12" ht="15">
      <c r="A170" s="23"/>
      <c r="B170" s="15"/>
      <c r="C170" s="11"/>
      <c r="D170" s="7" t="s">
        <v>30</v>
      </c>
      <c r="E170" s="56" t="s">
        <v>56</v>
      </c>
      <c r="F170" s="42">
        <v>200</v>
      </c>
      <c r="G170" s="42">
        <v>0.16</v>
      </c>
      <c r="H170" s="42">
        <v>0.16</v>
      </c>
      <c r="I170" s="42">
        <v>27.88</v>
      </c>
      <c r="J170" s="80">
        <v>114.6</v>
      </c>
      <c r="K170" s="43">
        <v>342</v>
      </c>
      <c r="L170" s="52">
        <v>12.24</v>
      </c>
    </row>
    <row r="171" spans="1:12" ht="15">
      <c r="A171" s="23"/>
      <c r="B171" s="15"/>
      <c r="C171" s="11"/>
      <c r="D171" s="7" t="s">
        <v>31</v>
      </c>
      <c r="E171" s="56" t="s">
        <v>62</v>
      </c>
      <c r="F171" s="42">
        <v>20</v>
      </c>
      <c r="G171" s="42">
        <v>1.58</v>
      </c>
      <c r="H171" s="42">
        <v>0.2</v>
      </c>
      <c r="I171" s="42">
        <v>9.66</v>
      </c>
      <c r="J171" s="80">
        <v>46.76</v>
      </c>
      <c r="K171" s="43" t="s">
        <v>64</v>
      </c>
      <c r="L171" s="52">
        <v>2.57</v>
      </c>
    </row>
    <row r="172" spans="1:12" ht="15">
      <c r="A172" s="23"/>
      <c r="B172" s="15"/>
      <c r="C172" s="11"/>
      <c r="D172" s="7" t="s">
        <v>32</v>
      </c>
      <c r="E172" s="56" t="s">
        <v>63</v>
      </c>
      <c r="F172" s="42">
        <v>30</v>
      </c>
      <c r="G172" s="42">
        <v>1.68</v>
      </c>
      <c r="H172" s="42">
        <v>0.33</v>
      </c>
      <c r="I172" s="42">
        <v>14.82</v>
      </c>
      <c r="J172" s="80">
        <v>68.97</v>
      </c>
      <c r="K172" s="43" t="s">
        <v>64</v>
      </c>
      <c r="L172" s="52">
        <v>2.57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13.5</v>
      </c>
      <c r="H175" s="19">
        <f>SUM(H166:H174)</f>
        <v>16.349999999999998</v>
      </c>
      <c r="I175" s="19">
        <f>SUM(I166:I174)</f>
        <v>74.460000000000008</v>
      </c>
      <c r="J175" s="19">
        <f>SUM(J166:J174)</f>
        <v>706.33</v>
      </c>
      <c r="K175" s="25"/>
      <c r="L175" s="19">
        <f>SUM(L166:L174)</f>
        <v>79.309999999999974</v>
      </c>
    </row>
    <row r="176" spans="1:12" ht="1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700</v>
      </c>
      <c r="G176" s="32">
        <f>G165+G175</f>
        <v>13.5</v>
      </c>
      <c r="H176" s="32">
        <f>H165+H175</f>
        <v>16.349999999999998</v>
      </c>
      <c r="I176" s="32">
        <f>I165+I175</f>
        <v>74.460000000000008</v>
      </c>
      <c r="J176" s="32">
        <f>J165+J175</f>
        <v>706.33</v>
      </c>
      <c r="K176" s="32"/>
      <c r="L176" s="32">
        <f>L165+L175</f>
        <v>79.309999999999974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7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59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56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27.75" customHeight="1">
      <c r="A186" s="23"/>
      <c r="B186" s="15"/>
      <c r="C186" s="11"/>
      <c r="D186" s="7" t="s">
        <v>27</v>
      </c>
      <c r="E186" s="60" t="s">
        <v>46</v>
      </c>
      <c r="F186" s="68">
        <v>250</v>
      </c>
      <c r="G186" s="42">
        <v>7.19</v>
      </c>
      <c r="H186" s="42">
        <v>6.51</v>
      </c>
      <c r="I186" s="42">
        <v>23.55</v>
      </c>
      <c r="J186" s="80">
        <v>169</v>
      </c>
      <c r="K186" s="43">
        <v>93</v>
      </c>
      <c r="L186" s="74">
        <v>22.87</v>
      </c>
    </row>
    <row r="187" spans="1:12" ht="15">
      <c r="A187" s="23"/>
      <c r="B187" s="15"/>
      <c r="C187" s="11"/>
      <c r="D187" s="7" t="s">
        <v>28</v>
      </c>
      <c r="E187" s="41" t="s">
        <v>50</v>
      </c>
      <c r="F187" s="42">
        <v>200</v>
      </c>
      <c r="G187" s="42">
        <v>12.02</v>
      </c>
      <c r="H187" s="42">
        <v>6.79</v>
      </c>
      <c r="I187" s="42">
        <v>19.95</v>
      </c>
      <c r="J187" s="80">
        <v>320</v>
      </c>
      <c r="K187" s="43">
        <v>276</v>
      </c>
      <c r="L187" s="74">
        <v>38.71</v>
      </c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80"/>
      <c r="K188" s="43"/>
      <c r="L188" s="74"/>
    </row>
    <row r="189" spans="1:12" ht="15">
      <c r="A189" s="23"/>
      <c r="B189" s="15"/>
      <c r="C189" s="11"/>
      <c r="D189" s="7" t="s">
        <v>30</v>
      </c>
      <c r="E189" s="41" t="s">
        <v>45</v>
      </c>
      <c r="F189" s="42">
        <v>200</v>
      </c>
      <c r="G189" s="42">
        <v>3.17</v>
      </c>
      <c r="H189" s="42">
        <v>2.68</v>
      </c>
      <c r="I189" s="42">
        <v>15.9</v>
      </c>
      <c r="J189" s="80">
        <v>100.6</v>
      </c>
      <c r="K189" s="43">
        <v>379</v>
      </c>
      <c r="L189" s="75">
        <v>12.59</v>
      </c>
    </row>
    <row r="190" spans="1:12" ht="15">
      <c r="A190" s="23"/>
      <c r="B190" s="15"/>
      <c r="C190" s="11"/>
      <c r="D190" s="7" t="s">
        <v>31</v>
      </c>
      <c r="E190" s="56" t="s">
        <v>62</v>
      </c>
      <c r="F190" s="42">
        <v>20</v>
      </c>
      <c r="G190" s="42">
        <v>1.58</v>
      </c>
      <c r="H190" s="42">
        <v>0.2</v>
      </c>
      <c r="I190" s="42">
        <v>9.66</v>
      </c>
      <c r="J190" s="80">
        <v>46.76</v>
      </c>
      <c r="K190" s="43" t="s">
        <v>64</v>
      </c>
      <c r="L190" s="52">
        <v>2.57</v>
      </c>
    </row>
    <row r="191" spans="1:12" ht="15">
      <c r="A191" s="23"/>
      <c r="B191" s="15"/>
      <c r="C191" s="11"/>
      <c r="D191" s="7" t="s">
        <v>32</v>
      </c>
      <c r="E191" s="56" t="s">
        <v>63</v>
      </c>
      <c r="F191" s="42">
        <v>30</v>
      </c>
      <c r="G191" s="42">
        <v>1.68</v>
      </c>
      <c r="H191" s="42">
        <v>0.33</v>
      </c>
      <c r="I191" s="42">
        <v>14.82</v>
      </c>
      <c r="J191" s="80">
        <v>68.97</v>
      </c>
      <c r="K191" s="43" t="s">
        <v>64</v>
      </c>
      <c r="L191" s="52">
        <v>2.57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>SUM(G185:G193)</f>
        <v>25.64</v>
      </c>
      <c r="H194" s="19">
        <f>SUM(H185:H193)</f>
        <v>16.509999999999998</v>
      </c>
      <c r="I194" s="19">
        <f>SUM(I185:I193)</f>
        <v>83.88</v>
      </c>
      <c r="J194" s="70">
        <f>SUM(J185:J193)</f>
        <v>705.33</v>
      </c>
      <c r="K194" s="25"/>
      <c r="L194" s="19">
        <f>SUM(L185:L193)</f>
        <v>79.309999999999988</v>
      </c>
    </row>
    <row r="195" spans="1:12" ht="1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700</v>
      </c>
      <c r="G195" s="32">
        <f>G184+G194</f>
        <v>25.64</v>
      </c>
      <c r="H195" s="32">
        <f>H184+H194</f>
        <v>16.509999999999998</v>
      </c>
      <c r="I195" s="32">
        <f>I184+I194</f>
        <v>83.88</v>
      </c>
      <c r="J195" s="32">
        <f>J184+J194</f>
        <v>705.33</v>
      </c>
      <c r="K195" s="32"/>
      <c r="L195" s="32">
        <f>L184+L194</f>
        <v>79.309999999999988</v>
      </c>
    </row>
    <row r="196" spans="1:1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712</v>
      </c>
      <c r="G196" s="34">
        <f>(G24+G43+G62+G81+G100+G119+G138+G157+G176+G195)/(IF(G24=0,0,1)+IF(G43=0,0,1)+IF(G62=0,0,1)+IF(G81=0,0,1)+IF(G100=0,0,1)+IF(G119=0,0,1)+IF(G138=0,0,1)+IF(G157=0,0,1)+IF(G176=0,0,1)+IF(G195=0,0,1))</f>
        <v>21.631</v>
      </c>
      <c r="H196" s="34">
        <f>(H24+H43+H62+H81+H100+H119+H138+H157+H176+H195)/(IF(H24=0,0,1)+IF(H43=0,0,1)+IF(H62=0,0,1)+IF(H81=0,0,1)+IF(H100=0,0,1)+IF(H119=0,0,1)+IF(H138=0,0,1)+IF(H157=0,0,1)+IF(H176=0,0,1)+IF(H195=0,0,1))</f>
        <v>20.826999999999998</v>
      </c>
      <c r="I196" s="34">
        <f>(I24+I43+I62+I81+I100+I119+I138+I157+I176+I195)/(IF(I24=0,0,1)+IF(I43=0,0,1)+IF(I62=0,0,1)+IF(I81=0,0,1)+IF(I100=0,0,1)+IF(I119=0,0,1)+IF(I138=0,0,1)+IF(I157=0,0,1)+IF(I176=0,0,1)+IF(I195=0,0,1))</f>
        <v>84.734000000000009</v>
      </c>
      <c r="J196" s="34">
        <f>(J24+J43+J62+J81+J100+J119+J138+J157+J176+J195)/(IF(J24=0,0,1)+IF(J43=0,0,1)+IF(J62=0,0,1)+IF(J81=0,0,1)+IF(J100=0,0,1)+IF(J119=0,0,1)+IF(J138=0,0,1)+IF(J157=0,0,1)+IF(J176=0,0,1)+IF(J195=0,0,1))</f>
        <v>708.73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79.309999999999974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2025-01-09T18:07:28Z</cp:lastPrinted>
  <dcterms:created xsi:type="dcterms:W3CDTF">2022-05-16T14:23:56Z</dcterms:created>
  <dcterms:modified xsi:type="dcterms:W3CDTF">2025-01-09T18:08:32Z</dcterms:modified>
</cp:coreProperties>
</file>